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164" activeTab="0"/>
  </bookViews>
  <sheets>
    <sheet name="COTE VERMEILLE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<sst xmlns="http://schemas.openxmlformats.org/spreadsheetml/2006/main" count="155" uniqueCount="30">
  <si>
    <t>Distribution de l'eau</t>
  </si>
  <si>
    <t>Consommation part communautaire</t>
  </si>
  <si>
    <t>Collecte traitement des eaux usées</t>
  </si>
  <si>
    <t>Organisme Publics</t>
  </si>
  <si>
    <t>Préservation des ressources</t>
  </si>
  <si>
    <t>HT</t>
  </si>
  <si>
    <t xml:space="preserve">Prime fixe </t>
  </si>
  <si>
    <t>Modernisation des réseaux (ag EAU)</t>
  </si>
  <si>
    <t>Lutte contre la Pollution (ag EAU)</t>
  </si>
  <si>
    <t>Tarifs sur les communes de la COTE VERMEILLE</t>
  </si>
  <si>
    <t>COLLIOURE</t>
  </si>
  <si>
    <t>PORT-VENDRES</t>
  </si>
  <si>
    <t>BANYULS-SUR-MER</t>
  </si>
  <si>
    <t>CERBERE</t>
  </si>
  <si>
    <t>TVA</t>
  </si>
  <si>
    <t>EAU      TVA 5,50%</t>
  </si>
  <si>
    <t>ASST      TVA 10%</t>
  </si>
  <si>
    <t>Prime fixe ctr diamètre 15</t>
  </si>
  <si>
    <t>Les termes fixes des redevances EAU et ASSAINISSEMENT sont appliqués à chacun des logements de l'immeuble.</t>
  </si>
  <si>
    <t>COMMUNAUTE DE COMMUNES DES ALBERES DE LA COTE-VERMEILLE ET ILLIBERIS</t>
  </si>
  <si>
    <t>CONSOMMATION TRANCHE 1 = 1 à 50 m3</t>
  </si>
  <si>
    <t>CONSOMMATION TRANCHE 2 = au-delà de 50 m3</t>
  </si>
  <si>
    <t>Le volume annuel de la première tranche est égal au produit du nombre de logements desservis par le réseau d'eau public par 50 m3.</t>
  </si>
  <si>
    <t>facuration annuelle = une relève par an (acompte 40% + facture de solde)</t>
  </si>
  <si>
    <t>ABONNEMENT  (50% sur acompte et 50% sur solde)</t>
  </si>
  <si>
    <t>Prix de référence 120 m3/an : 4,42€</t>
  </si>
  <si>
    <t>Prix de référence 120 m3/an : 4,39€</t>
  </si>
  <si>
    <t>Prix de référence 120 m3/an : 3,84€</t>
  </si>
  <si>
    <r>
      <t>Pour les logements collectifs dotés d'un compteur général</t>
    </r>
    <r>
      <rPr>
        <sz val="10"/>
        <rFont val="Calibri"/>
        <family val="2"/>
      </rPr>
      <t>, une prime fixe de</t>
    </r>
    <r>
      <rPr>
        <b/>
        <sz val="10"/>
        <rFont val="Calibri"/>
        <family val="2"/>
      </rPr>
      <t xml:space="preserve"> 31,42</t>
    </r>
    <r>
      <rPr>
        <b/>
        <u val="single"/>
        <sz val="10"/>
        <rFont val="Calibri"/>
        <family val="2"/>
      </rPr>
      <t>€ par an</t>
    </r>
    <r>
      <rPr>
        <sz val="10"/>
        <rFont val="Calibri"/>
        <family val="2"/>
      </rPr>
      <t xml:space="preserve"> est appliquée à chacun des logements de l'immeuble.</t>
    </r>
  </si>
  <si>
    <t>MAJ suite délibération n°DL2022-0233 du 14/12/2022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</si>
</sst>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#,##0.0000\ &quot;€&quot;"/>
    <numFmt numFmtId="168" formatCode="#,##0.00000\ _€"/>
    <numFmt numFmtId="169" formatCode="#,##0.00000\ &quot;€&quot;"/>
    <numFmt numFmtId="170" formatCode="#,##0.00000"/>
    <numFmt numFmtId="171" formatCode="#,##0.00\ &quot;€&quot;"/>
    <numFmt numFmtId="172" formatCode="#,##0.00\ _€"/>
    <numFmt numFmtId="173" formatCode="0.00000"/>
    <numFmt numFmtId="174" formatCode="#,##0.000000\ &quot;€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i/>
      <u val="single"/>
      <sz val="10"/>
      <name val="Calibri"/>
      <family val="2"/>
    </font>
    <font>
      <i/>
      <u val="single"/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4" fontId="3" fillId="33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1" fontId="4" fillId="35" borderId="14" xfId="0" applyNumberFormat="1" applyFont="1" applyFill="1" applyBorder="1" applyAlignment="1">
      <alignment/>
    </xf>
    <xf numFmtId="171" fontId="4" fillId="36" borderId="14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171" fontId="4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71" fontId="4" fillId="35" borderId="14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171" fontId="4" fillId="35" borderId="15" xfId="0" applyNumberFormat="1" applyFont="1" applyFill="1" applyBorder="1" applyAlignment="1">
      <alignment/>
    </xf>
    <xf numFmtId="171" fontId="4" fillId="36" borderId="15" xfId="0" applyNumberFormat="1" applyFont="1" applyFill="1" applyBorder="1" applyAlignment="1">
      <alignment/>
    </xf>
    <xf numFmtId="171" fontId="4" fillId="35" borderId="14" xfId="0" applyNumberFormat="1" applyFont="1" applyFill="1" applyBorder="1" applyAlignment="1">
      <alignment horizontal="right"/>
    </xf>
    <xf numFmtId="171" fontId="4" fillId="36" borderId="16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 horizontal="right"/>
    </xf>
    <xf numFmtId="0" fontId="46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168" fontId="4" fillId="36" borderId="14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69" fontId="4" fillId="35" borderId="14" xfId="0" applyNumberFormat="1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35" borderId="14" xfId="0" applyFont="1" applyFill="1" applyBorder="1" applyAlignment="1">
      <alignment/>
    </xf>
    <xf numFmtId="169" fontId="4" fillId="36" borderId="14" xfId="0" applyNumberFormat="1" applyFont="1" applyFill="1" applyBorder="1" applyAlignment="1">
      <alignment/>
    </xf>
    <xf numFmtId="166" fontId="4" fillId="0" borderId="0" xfId="0" applyNumberFormat="1" applyFont="1" applyBorder="1" applyAlignment="1">
      <alignment/>
    </xf>
    <xf numFmtId="169" fontId="4" fillId="35" borderId="12" xfId="0" applyNumberFormat="1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169" fontId="4" fillId="36" borderId="12" xfId="0" applyNumberFormat="1" applyFont="1" applyFill="1" applyBorder="1" applyAlignment="1">
      <alignment/>
    </xf>
    <xf numFmtId="167" fontId="4" fillId="0" borderId="0" xfId="0" applyNumberFormat="1" applyFont="1" applyBorder="1" applyAlignment="1">
      <alignment/>
    </xf>
    <xf numFmtId="0" fontId="3" fillId="0" borderId="20" xfId="0" applyFont="1" applyFill="1" applyBorder="1" applyAlignment="1">
      <alignment horizontal="center"/>
    </xf>
    <xf numFmtId="167" fontId="3" fillId="0" borderId="21" xfId="0" applyNumberFormat="1" applyFont="1" applyFill="1" applyBorder="1" applyAlignment="1">
      <alignment horizontal="center"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>
      <alignment horizontal="center"/>
    </xf>
    <xf numFmtId="16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167" fontId="3" fillId="0" borderId="13" xfId="0" applyNumberFormat="1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1" fontId="9" fillId="0" borderId="0" xfId="0" applyNumberFormat="1" applyFont="1" applyAlignment="1">
      <alignment/>
    </xf>
    <xf numFmtId="0" fontId="10" fillId="0" borderId="0" xfId="0" applyFont="1" applyAlignment="1">
      <alignment/>
    </xf>
    <xf numFmtId="169" fontId="3" fillId="33" borderId="17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169" fontId="3" fillId="37" borderId="17" xfId="0" applyNumberFormat="1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171" fontId="3" fillId="37" borderId="23" xfId="0" applyNumberFormat="1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1" fontId="3" fillId="33" borderId="23" xfId="0" applyNumberFormat="1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69" fontId="3" fillId="39" borderId="17" xfId="0" applyNumberFormat="1" applyFont="1" applyFill="1" applyBorder="1" applyAlignment="1">
      <alignment horizontal="center"/>
    </xf>
    <xf numFmtId="0" fontId="3" fillId="39" borderId="22" xfId="0" applyFont="1" applyFill="1" applyBorder="1" applyAlignment="1">
      <alignment horizontal="center"/>
    </xf>
    <xf numFmtId="169" fontId="3" fillId="38" borderId="17" xfId="0" applyNumberFormat="1" applyFont="1" applyFill="1" applyBorder="1" applyAlignment="1">
      <alignment horizontal="center"/>
    </xf>
    <xf numFmtId="171" fontId="3" fillId="38" borderId="23" xfId="0" applyNumberFormat="1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171" fontId="3" fillId="39" borderId="23" xfId="0" applyNumberFormat="1" applyFont="1" applyFill="1" applyBorder="1" applyAlignment="1">
      <alignment horizontal="center"/>
    </xf>
    <xf numFmtId="0" fontId="3" fillId="39" borderId="24" xfId="0" applyFont="1" applyFill="1" applyBorder="1" applyAlignment="1">
      <alignment horizontal="center"/>
    </xf>
    <xf numFmtId="0" fontId="2" fillId="40" borderId="17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3" fillId="39" borderId="17" xfId="0" applyFont="1" applyFill="1" applyBorder="1" applyAlignment="1">
      <alignment horizontal="center"/>
    </xf>
    <xf numFmtId="0" fontId="3" fillId="39" borderId="18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textRotation="90"/>
    </xf>
    <xf numFmtId="0" fontId="3" fillId="37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109"/>
  <sheetViews>
    <sheetView tabSelected="1" zoomScalePageLayoutView="0" workbookViewId="0" topLeftCell="A100">
      <selection activeCell="A106" sqref="A106:J106"/>
    </sheetView>
  </sheetViews>
  <sheetFormatPr defaultColWidth="11.421875" defaultRowHeight="12.75"/>
  <cols>
    <col min="1" max="1" width="11.57421875" style="1" customWidth="1"/>
    <col min="2" max="2" width="13.57421875" style="2" customWidth="1"/>
    <col min="3" max="3" width="28.28125" style="2" customWidth="1"/>
    <col min="4" max="4" width="11.00390625" style="2" customWidth="1"/>
    <col min="5" max="5" width="10.8515625" style="2" customWidth="1"/>
    <col min="6" max="6" width="0.9921875" style="2" customWidth="1"/>
    <col min="7" max="7" width="13.57421875" style="2" customWidth="1"/>
    <col min="8" max="8" width="34.00390625" style="2" customWidth="1"/>
    <col min="9" max="9" width="10.7109375" style="2" customWidth="1"/>
    <col min="10" max="10" width="10.8515625" style="2" customWidth="1"/>
    <col min="11" max="11" width="14.28125" style="2" customWidth="1"/>
    <col min="12" max="12" width="11.57421875" style="1" customWidth="1"/>
  </cols>
  <sheetData>
    <row r="1" spans="2:10" ht="14.25" thickBot="1">
      <c r="B1" s="81" t="s">
        <v>19</v>
      </c>
      <c r="C1" s="82"/>
      <c r="D1" s="82"/>
      <c r="E1" s="82"/>
      <c r="F1" s="82"/>
      <c r="G1" s="82"/>
      <c r="H1" s="82"/>
      <c r="I1" s="82"/>
      <c r="J1" s="83"/>
    </row>
    <row r="2" spans="2:11" ht="14.25" thickBot="1">
      <c r="B2" s="84" t="s">
        <v>9</v>
      </c>
      <c r="C2" s="84"/>
      <c r="D2" s="84"/>
      <c r="E2" s="84"/>
      <c r="F2" s="84"/>
      <c r="G2" s="84"/>
      <c r="H2" s="84"/>
      <c r="I2" s="84"/>
      <c r="J2" s="84"/>
      <c r="K2" s="3">
        <v>44927</v>
      </c>
    </row>
    <row r="3" ht="14.25" thickBot="1"/>
    <row r="4" spans="1:7" ht="15" thickBot="1">
      <c r="A4" s="70" t="s">
        <v>23</v>
      </c>
      <c r="E4" s="81">
        <v>2023</v>
      </c>
      <c r="F4" s="82"/>
      <c r="G4" s="83"/>
    </row>
    <row r="5" spans="2:11" ht="14.25" thickBot="1">
      <c r="B5" s="4"/>
      <c r="C5" s="4"/>
      <c r="D5" s="4"/>
      <c r="E5" s="5"/>
      <c r="F5" s="5"/>
      <c r="G5" s="5"/>
      <c r="H5" s="4"/>
      <c r="I5" s="4"/>
      <c r="J5" s="4"/>
      <c r="K5" s="4"/>
    </row>
    <row r="6" spans="1:11" ht="14.25" thickBot="1">
      <c r="A6" s="108" t="s">
        <v>10</v>
      </c>
      <c r="B6" s="85" t="s">
        <v>10</v>
      </c>
      <c r="C6" s="86"/>
      <c r="D6" s="86"/>
      <c r="E6" s="86"/>
      <c r="F6" s="86"/>
      <c r="G6" s="86"/>
      <c r="H6" s="86"/>
      <c r="I6" s="86"/>
      <c r="J6" s="72"/>
      <c r="K6" s="4"/>
    </row>
    <row r="7" spans="1:11" ht="27.75" thickBot="1">
      <c r="A7" s="104"/>
      <c r="B7" s="6" t="s">
        <v>24</v>
      </c>
      <c r="C7" s="7"/>
      <c r="D7" s="8" t="s">
        <v>15</v>
      </c>
      <c r="E7" s="9" t="s">
        <v>16</v>
      </c>
      <c r="F7" s="10"/>
      <c r="G7" s="11"/>
      <c r="H7" s="12"/>
      <c r="I7" s="13"/>
      <c r="J7" s="14"/>
      <c r="K7" s="4"/>
    </row>
    <row r="8" spans="1:11" ht="13.5">
      <c r="A8" s="104"/>
      <c r="B8" s="15" t="s">
        <v>0</v>
      </c>
      <c r="C8" s="12"/>
      <c r="D8" s="16"/>
      <c r="E8" s="17"/>
      <c r="F8" s="10"/>
      <c r="G8" s="18"/>
      <c r="H8" s="12"/>
      <c r="I8" s="12"/>
      <c r="J8" s="19"/>
      <c r="K8" s="4"/>
    </row>
    <row r="9" spans="1:11" ht="13.5">
      <c r="A9" s="104"/>
      <c r="B9" s="20" t="s">
        <v>17</v>
      </c>
      <c r="C9" s="12"/>
      <c r="D9" s="21">
        <v>38.18</v>
      </c>
      <c r="E9" s="22"/>
      <c r="F9" s="10"/>
      <c r="G9" s="12"/>
      <c r="H9" s="12"/>
      <c r="I9" s="23"/>
      <c r="J9" s="24"/>
      <c r="K9" s="4"/>
    </row>
    <row r="10" spans="1:11" ht="13.5">
      <c r="A10" s="104"/>
      <c r="B10" s="20"/>
      <c r="C10" s="25"/>
      <c r="D10" s="26"/>
      <c r="E10" s="22"/>
      <c r="F10" s="10"/>
      <c r="G10" s="12"/>
      <c r="H10" s="25"/>
      <c r="I10" s="27"/>
      <c r="J10" s="24"/>
      <c r="K10" s="4"/>
    </row>
    <row r="11" spans="1:11" ht="13.5">
      <c r="A11" s="104"/>
      <c r="B11" s="15" t="s">
        <v>2</v>
      </c>
      <c r="C11" s="12"/>
      <c r="D11" s="16"/>
      <c r="E11" s="17"/>
      <c r="F11" s="10"/>
      <c r="G11" s="18"/>
      <c r="H11" s="12"/>
      <c r="I11" s="12"/>
      <c r="J11" s="19"/>
      <c r="K11" s="4"/>
    </row>
    <row r="12" spans="1:11" ht="13.5">
      <c r="A12" s="104"/>
      <c r="B12" s="20" t="s">
        <v>6</v>
      </c>
      <c r="C12" s="12"/>
      <c r="D12" s="21"/>
      <c r="E12" s="22">
        <v>15.8</v>
      </c>
      <c r="F12" s="10"/>
      <c r="G12" s="12"/>
      <c r="H12" s="12"/>
      <c r="I12" s="23"/>
      <c r="J12" s="24"/>
      <c r="K12" s="4"/>
    </row>
    <row r="13" spans="1:11" ht="13.5">
      <c r="A13" s="104"/>
      <c r="B13" s="20"/>
      <c r="C13" s="25" t="s">
        <v>14</v>
      </c>
      <c r="D13" s="28">
        <f>D9*5.5%</f>
        <v>2.0999</v>
      </c>
      <c r="E13" s="29">
        <f>E12*10%</f>
        <v>1.58</v>
      </c>
      <c r="F13" s="10"/>
      <c r="G13" s="12"/>
      <c r="H13" s="25"/>
      <c r="I13" s="27"/>
      <c r="J13" s="24"/>
      <c r="K13" s="4"/>
    </row>
    <row r="14" spans="1:11" ht="14.25" thickBot="1">
      <c r="A14" s="104"/>
      <c r="B14" s="20"/>
      <c r="C14" s="12"/>
      <c r="D14" s="30">
        <f>SUM(D9:D13)</f>
        <v>40.2799</v>
      </c>
      <c r="E14" s="31">
        <f>SUM(E12:E13)</f>
        <v>17.380000000000003</v>
      </c>
      <c r="F14" s="10"/>
      <c r="G14" s="12"/>
      <c r="H14" s="12"/>
      <c r="I14" s="32"/>
      <c r="J14" s="24"/>
      <c r="K14" s="4"/>
    </row>
    <row r="15" spans="1:11" ht="14.25" thickBot="1">
      <c r="A15" s="104"/>
      <c r="B15" s="20"/>
      <c r="C15" s="12"/>
      <c r="D15" s="79">
        <f>+D14+E14</f>
        <v>57.6599</v>
      </c>
      <c r="E15" s="80"/>
      <c r="F15" s="10"/>
      <c r="G15" s="12"/>
      <c r="H15" s="12"/>
      <c r="I15" s="77"/>
      <c r="J15" s="78"/>
      <c r="K15" s="4"/>
    </row>
    <row r="16" spans="1:10" ht="27.75" thickBot="1">
      <c r="A16" s="104"/>
      <c r="B16" s="33" t="s">
        <v>20</v>
      </c>
      <c r="C16" s="34"/>
      <c r="D16" s="35" t="s">
        <v>15</v>
      </c>
      <c r="E16" s="36" t="s">
        <v>16</v>
      </c>
      <c r="F16" s="37"/>
      <c r="G16" s="33" t="s">
        <v>21</v>
      </c>
      <c r="H16" s="34"/>
      <c r="I16" s="35" t="s">
        <v>15</v>
      </c>
      <c r="J16" s="36" t="s">
        <v>16</v>
      </c>
    </row>
    <row r="17" spans="1:10" ht="13.5">
      <c r="A17" s="104"/>
      <c r="B17" s="38" t="s">
        <v>0</v>
      </c>
      <c r="C17" s="39"/>
      <c r="D17" s="16"/>
      <c r="E17" s="40"/>
      <c r="F17" s="37"/>
      <c r="G17" s="38" t="s">
        <v>0</v>
      </c>
      <c r="H17" s="39"/>
      <c r="I17" s="16"/>
      <c r="J17" s="40"/>
    </row>
    <row r="18" spans="1:11" ht="13.5">
      <c r="A18" s="104"/>
      <c r="B18" s="41" t="s">
        <v>1</v>
      </c>
      <c r="C18" s="37"/>
      <c r="D18" s="42">
        <v>0.94</v>
      </c>
      <c r="E18" s="43"/>
      <c r="F18" s="37"/>
      <c r="G18" s="41" t="s">
        <v>1</v>
      </c>
      <c r="H18" s="37"/>
      <c r="I18" s="42">
        <v>1.14</v>
      </c>
      <c r="J18" s="43"/>
      <c r="K18" s="37"/>
    </row>
    <row r="19" spans="1:11" ht="13.5">
      <c r="A19" s="104"/>
      <c r="B19" s="41" t="s">
        <v>4</v>
      </c>
      <c r="C19" s="37"/>
      <c r="D19" s="42">
        <v>0.06831</v>
      </c>
      <c r="E19" s="43"/>
      <c r="F19" s="37"/>
      <c r="G19" s="41" t="s">
        <v>4</v>
      </c>
      <c r="H19" s="37"/>
      <c r="I19" s="42">
        <v>0.06831</v>
      </c>
      <c r="J19" s="43"/>
      <c r="K19" s="37"/>
    </row>
    <row r="20" spans="1:11" ht="13.5">
      <c r="A20" s="104"/>
      <c r="B20" s="44" t="s">
        <v>2</v>
      </c>
      <c r="C20" s="45"/>
      <c r="D20" s="46"/>
      <c r="E20" s="47"/>
      <c r="F20" s="37"/>
      <c r="G20" s="44" t="s">
        <v>2</v>
      </c>
      <c r="H20" s="45"/>
      <c r="I20" s="46"/>
      <c r="J20" s="47"/>
      <c r="K20" s="37"/>
    </row>
    <row r="21" spans="1:11" ht="13.5">
      <c r="A21" s="104"/>
      <c r="B21" s="41" t="s">
        <v>1</v>
      </c>
      <c r="C21" s="37"/>
      <c r="D21" s="16"/>
      <c r="E21" s="47">
        <v>2.07</v>
      </c>
      <c r="F21" s="37"/>
      <c r="G21" s="41" t="s">
        <v>1</v>
      </c>
      <c r="H21" s="37"/>
      <c r="I21" s="16"/>
      <c r="J21" s="47">
        <v>2.07</v>
      </c>
      <c r="K21" s="37"/>
    </row>
    <row r="22" spans="1:11" ht="13.5">
      <c r="A22" s="104"/>
      <c r="B22" s="41" t="s">
        <v>7</v>
      </c>
      <c r="C22" s="37"/>
      <c r="D22" s="16"/>
      <c r="E22" s="47">
        <v>0.16</v>
      </c>
      <c r="F22" s="37"/>
      <c r="G22" s="41" t="s">
        <v>7</v>
      </c>
      <c r="H22" s="37"/>
      <c r="I22" s="16"/>
      <c r="J22" s="47">
        <v>0.16</v>
      </c>
      <c r="K22" s="37"/>
    </row>
    <row r="23" spans="1:11" ht="13.5">
      <c r="A23" s="104"/>
      <c r="B23" s="44" t="s">
        <v>3</v>
      </c>
      <c r="C23" s="45"/>
      <c r="D23" s="16"/>
      <c r="E23" s="47"/>
      <c r="F23" s="37"/>
      <c r="G23" s="44" t="s">
        <v>3</v>
      </c>
      <c r="H23" s="45"/>
      <c r="I23" s="16"/>
      <c r="J23" s="47"/>
      <c r="K23" s="48"/>
    </row>
    <row r="24" spans="1:11" ht="14.25" thickBot="1">
      <c r="A24" s="104"/>
      <c r="B24" s="41" t="s">
        <v>8</v>
      </c>
      <c r="C24" s="37"/>
      <c r="D24" s="49">
        <v>0.28</v>
      </c>
      <c r="E24" s="50"/>
      <c r="F24" s="37"/>
      <c r="G24" s="41" t="s">
        <v>8</v>
      </c>
      <c r="H24" s="37"/>
      <c r="I24" s="49">
        <v>0.28</v>
      </c>
      <c r="J24" s="50"/>
      <c r="K24" s="37"/>
    </row>
    <row r="25" spans="1:11" ht="13.5">
      <c r="A25" s="104"/>
      <c r="B25" s="41"/>
      <c r="C25" s="51" t="s">
        <v>5</v>
      </c>
      <c r="D25" s="42">
        <f>SUM(D17:D24)</f>
        <v>1.28831</v>
      </c>
      <c r="E25" s="47">
        <f>SUM(E17:E24)</f>
        <v>2.23</v>
      </c>
      <c r="F25" s="37"/>
      <c r="G25" s="41"/>
      <c r="H25" s="51" t="s">
        <v>5</v>
      </c>
      <c r="I25" s="42">
        <f>SUM(I17:I24)</f>
        <v>1.48831</v>
      </c>
      <c r="J25" s="47">
        <f>SUM(J17:J24)</f>
        <v>2.23</v>
      </c>
      <c r="K25" s="37"/>
    </row>
    <row r="26" spans="1:11" ht="14.25" thickBot="1">
      <c r="A26" s="104"/>
      <c r="B26" s="41"/>
      <c r="C26" s="51" t="s">
        <v>14</v>
      </c>
      <c r="D26" s="49">
        <f>D25*5.5%</f>
        <v>0.07085705</v>
      </c>
      <c r="E26" s="52">
        <f>E25*10%</f>
        <v>0.223</v>
      </c>
      <c r="F26" s="37"/>
      <c r="G26" s="41"/>
      <c r="H26" s="51" t="s">
        <v>14</v>
      </c>
      <c r="I26" s="49">
        <f>I25*5.5%</f>
        <v>0.08185705</v>
      </c>
      <c r="J26" s="52">
        <f>J25*10%</f>
        <v>0.223</v>
      </c>
      <c r="K26" s="53"/>
    </row>
    <row r="27" spans="1:11" ht="14.25" thickBot="1">
      <c r="A27" s="104"/>
      <c r="B27" s="41"/>
      <c r="C27" s="51"/>
      <c r="D27" s="42">
        <f>SUM(D25:D26)</f>
        <v>1.3591670500000002</v>
      </c>
      <c r="E27" s="47">
        <f>SUM(E25:E26)</f>
        <v>2.453</v>
      </c>
      <c r="F27" s="37"/>
      <c r="G27" s="41"/>
      <c r="H27" s="51"/>
      <c r="I27" s="42">
        <f>SUM(I25:I26)</f>
        <v>1.57016705</v>
      </c>
      <c r="J27" s="47">
        <f>SUM(J25:J26)</f>
        <v>2.453</v>
      </c>
      <c r="K27" s="53"/>
    </row>
    <row r="28" spans="1:10" ht="14.25" thickBot="1">
      <c r="A28" s="104"/>
      <c r="B28" s="54"/>
      <c r="C28" s="55"/>
      <c r="D28" s="71">
        <f>+D27+E27</f>
        <v>3.8121670500000002</v>
      </c>
      <c r="E28" s="72"/>
      <c r="F28" s="37"/>
      <c r="G28" s="54"/>
      <c r="H28" s="55"/>
      <c r="I28" s="71">
        <f>+I27+J27</f>
        <v>4.02316705</v>
      </c>
      <c r="J28" s="72"/>
    </row>
    <row r="29" spans="1:10" ht="14.25" thickBot="1">
      <c r="A29" s="105"/>
      <c r="B29" s="90" t="s">
        <v>25</v>
      </c>
      <c r="C29" s="91"/>
      <c r="D29" s="91"/>
      <c r="E29" s="91"/>
      <c r="F29" s="91"/>
      <c r="G29" s="91"/>
      <c r="H29" s="91"/>
      <c r="I29" s="91"/>
      <c r="J29" s="92"/>
    </row>
    <row r="30" spans="3:11" ht="14.25" thickBot="1">
      <c r="C30" s="56"/>
      <c r="D30" s="56"/>
      <c r="E30" s="57"/>
      <c r="G30" s="12"/>
      <c r="H30" s="58"/>
      <c r="I30" s="58"/>
      <c r="J30" s="59"/>
      <c r="K30" s="60"/>
    </row>
    <row r="31" spans="1:11" ht="14.25" thickBot="1">
      <c r="A31" s="108" t="s">
        <v>11</v>
      </c>
      <c r="B31" s="109" t="s">
        <v>11</v>
      </c>
      <c r="C31" s="110"/>
      <c r="D31" s="110"/>
      <c r="E31" s="110"/>
      <c r="F31" s="110"/>
      <c r="G31" s="110"/>
      <c r="H31" s="110"/>
      <c r="I31" s="110"/>
      <c r="J31" s="74"/>
      <c r="K31" s="53"/>
    </row>
    <row r="32" spans="1:10" ht="27.75" thickBot="1">
      <c r="A32" s="104"/>
      <c r="B32" s="6" t="s">
        <v>24</v>
      </c>
      <c r="C32" s="7"/>
      <c r="D32" s="8" t="s">
        <v>15</v>
      </c>
      <c r="E32" s="9" t="s">
        <v>16</v>
      </c>
      <c r="F32" s="10"/>
      <c r="G32" s="11"/>
      <c r="H32" s="12"/>
      <c r="I32" s="13"/>
      <c r="J32" s="14"/>
    </row>
    <row r="33" spans="1:10" ht="13.5">
      <c r="A33" s="104"/>
      <c r="B33" s="15" t="s">
        <v>0</v>
      </c>
      <c r="C33" s="12"/>
      <c r="D33" s="16"/>
      <c r="E33" s="17"/>
      <c r="F33" s="10"/>
      <c r="G33" s="18"/>
      <c r="H33" s="12"/>
      <c r="I33" s="12"/>
      <c r="J33" s="19"/>
    </row>
    <row r="34" spans="1:10" ht="13.5">
      <c r="A34" s="104"/>
      <c r="B34" s="20" t="s">
        <v>17</v>
      </c>
      <c r="C34" s="12"/>
      <c r="D34" s="21">
        <v>38.18</v>
      </c>
      <c r="E34" s="22"/>
      <c r="F34" s="10"/>
      <c r="G34" s="12"/>
      <c r="H34" s="12"/>
      <c r="I34" s="23"/>
      <c r="J34" s="24"/>
    </row>
    <row r="35" spans="1:10" ht="13.5">
      <c r="A35" s="104"/>
      <c r="B35" s="20"/>
      <c r="C35" s="25"/>
      <c r="D35" s="26"/>
      <c r="E35" s="22"/>
      <c r="F35" s="10"/>
      <c r="G35" s="12"/>
      <c r="H35" s="25"/>
      <c r="I35" s="27"/>
      <c r="J35" s="24"/>
    </row>
    <row r="36" spans="1:10" ht="13.5">
      <c r="A36" s="104"/>
      <c r="B36" s="15" t="s">
        <v>2</v>
      </c>
      <c r="C36" s="12"/>
      <c r="D36" s="16"/>
      <c r="E36" s="17"/>
      <c r="F36" s="10"/>
      <c r="G36" s="18"/>
      <c r="H36" s="12"/>
      <c r="I36" s="12"/>
      <c r="J36" s="19"/>
    </row>
    <row r="37" spans="1:10" ht="13.5">
      <c r="A37" s="104"/>
      <c r="B37" s="20" t="s">
        <v>6</v>
      </c>
      <c r="C37" s="12"/>
      <c r="D37" s="21"/>
      <c r="E37" s="22">
        <v>15.8</v>
      </c>
      <c r="F37" s="10"/>
      <c r="G37" s="12"/>
      <c r="H37" s="12"/>
      <c r="I37" s="23"/>
      <c r="J37" s="24"/>
    </row>
    <row r="38" spans="1:10" ht="13.5">
      <c r="A38" s="104"/>
      <c r="B38" s="20"/>
      <c r="C38" s="25" t="s">
        <v>14</v>
      </c>
      <c r="D38" s="28">
        <f>D34*5.5%</f>
        <v>2.0999</v>
      </c>
      <c r="E38" s="29">
        <f>E37*10%</f>
        <v>1.58</v>
      </c>
      <c r="F38" s="10"/>
      <c r="G38" s="12"/>
      <c r="H38" s="25"/>
      <c r="I38" s="27"/>
      <c r="J38" s="24"/>
    </row>
    <row r="39" spans="1:10" ht="14.25" thickBot="1">
      <c r="A39" s="104"/>
      <c r="B39" s="20"/>
      <c r="C39" s="12"/>
      <c r="D39" s="30">
        <f>SUM(D34:D38)</f>
        <v>40.2799</v>
      </c>
      <c r="E39" s="31">
        <f>SUM(E37:E38)</f>
        <v>17.380000000000003</v>
      </c>
      <c r="F39" s="10"/>
      <c r="G39" s="12"/>
      <c r="H39" s="12"/>
      <c r="I39" s="32"/>
      <c r="J39" s="24"/>
    </row>
    <row r="40" spans="1:10" ht="14.25" thickBot="1">
      <c r="A40" s="104"/>
      <c r="B40" s="20"/>
      <c r="C40" s="12"/>
      <c r="D40" s="75">
        <f>+D39+E39</f>
        <v>57.6599</v>
      </c>
      <c r="E40" s="76"/>
      <c r="F40" s="10"/>
      <c r="G40" s="12"/>
      <c r="H40" s="12"/>
      <c r="I40" s="77"/>
      <c r="J40" s="78"/>
    </row>
    <row r="41" spans="1:10" ht="27.75" thickBot="1">
      <c r="A41" s="104"/>
      <c r="B41" s="33" t="s">
        <v>20</v>
      </c>
      <c r="C41" s="34"/>
      <c r="D41" s="35" t="s">
        <v>15</v>
      </c>
      <c r="E41" s="36" t="s">
        <v>16</v>
      </c>
      <c r="F41" s="37"/>
      <c r="G41" s="33" t="s">
        <v>21</v>
      </c>
      <c r="H41" s="34"/>
      <c r="I41" s="35" t="s">
        <v>15</v>
      </c>
      <c r="J41" s="36" t="s">
        <v>16</v>
      </c>
    </row>
    <row r="42" spans="1:10" ht="13.5">
      <c r="A42" s="104"/>
      <c r="B42" s="38" t="s">
        <v>0</v>
      </c>
      <c r="C42" s="39"/>
      <c r="D42" s="16"/>
      <c r="E42" s="40"/>
      <c r="F42" s="37"/>
      <c r="G42" s="38" t="s">
        <v>0</v>
      </c>
      <c r="H42" s="39"/>
      <c r="I42" s="16"/>
      <c r="J42" s="40"/>
    </row>
    <row r="43" spans="1:10" ht="13.5">
      <c r="A43" s="104"/>
      <c r="B43" s="41" t="s">
        <v>1</v>
      </c>
      <c r="C43" s="37"/>
      <c r="D43" s="42">
        <v>0.94</v>
      </c>
      <c r="E43" s="43"/>
      <c r="F43" s="37"/>
      <c r="G43" s="41" t="s">
        <v>1</v>
      </c>
      <c r="H43" s="37"/>
      <c r="I43" s="42">
        <v>1.14</v>
      </c>
      <c r="J43" s="43"/>
    </row>
    <row r="44" spans="1:10" ht="13.5">
      <c r="A44" s="104"/>
      <c r="B44" s="41" t="s">
        <v>4</v>
      </c>
      <c r="C44" s="37"/>
      <c r="D44" s="42">
        <v>0.06831</v>
      </c>
      <c r="E44" s="43"/>
      <c r="F44" s="37"/>
      <c r="G44" s="41" t="s">
        <v>4</v>
      </c>
      <c r="H44" s="37"/>
      <c r="I44" s="42">
        <v>0.06831</v>
      </c>
      <c r="J44" s="43"/>
    </row>
    <row r="45" spans="1:10" ht="13.5">
      <c r="A45" s="104"/>
      <c r="B45" s="44" t="s">
        <v>2</v>
      </c>
      <c r="C45" s="45"/>
      <c r="D45" s="46"/>
      <c r="E45" s="47"/>
      <c r="F45" s="37"/>
      <c r="G45" s="44" t="s">
        <v>2</v>
      </c>
      <c r="H45" s="45"/>
      <c r="I45" s="46"/>
      <c r="J45" s="47"/>
    </row>
    <row r="46" spans="1:10" ht="13.5">
      <c r="A46" s="104"/>
      <c r="B46" s="41" t="s">
        <v>1</v>
      </c>
      <c r="C46" s="37"/>
      <c r="D46" s="16"/>
      <c r="E46" s="47">
        <v>2.07</v>
      </c>
      <c r="F46" s="37"/>
      <c r="G46" s="41" t="s">
        <v>1</v>
      </c>
      <c r="H46" s="37"/>
      <c r="I46" s="16"/>
      <c r="J46" s="47">
        <v>2.07</v>
      </c>
    </row>
    <row r="47" spans="1:10" ht="13.5">
      <c r="A47" s="104"/>
      <c r="B47" s="41" t="s">
        <v>7</v>
      </c>
      <c r="C47" s="37"/>
      <c r="D47" s="16"/>
      <c r="E47" s="47">
        <v>0.16</v>
      </c>
      <c r="F47" s="37"/>
      <c r="G47" s="41" t="s">
        <v>7</v>
      </c>
      <c r="H47" s="37"/>
      <c r="I47" s="16"/>
      <c r="J47" s="47">
        <v>0.16</v>
      </c>
    </row>
    <row r="48" spans="1:10" ht="13.5">
      <c r="A48" s="104"/>
      <c r="B48" s="44" t="s">
        <v>3</v>
      </c>
      <c r="C48" s="45"/>
      <c r="D48" s="16"/>
      <c r="E48" s="47"/>
      <c r="F48" s="37"/>
      <c r="G48" s="44" t="s">
        <v>3</v>
      </c>
      <c r="H48" s="45"/>
      <c r="I48" s="16"/>
      <c r="J48" s="47"/>
    </row>
    <row r="49" spans="1:10" ht="14.25" thickBot="1">
      <c r="A49" s="104"/>
      <c r="B49" s="41" t="s">
        <v>8</v>
      </c>
      <c r="C49" s="37"/>
      <c r="D49" s="49">
        <v>0.28</v>
      </c>
      <c r="E49" s="50"/>
      <c r="F49" s="37"/>
      <c r="G49" s="41" t="s">
        <v>8</v>
      </c>
      <c r="H49" s="37"/>
      <c r="I49" s="49">
        <v>0.28</v>
      </c>
      <c r="J49" s="50"/>
    </row>
    <row r="50" spans="1:10" ht="13.5">
      <c r="A50" s="104"/>
      <c r="B50" s="41"/>
      <c r="C50" s="51" t="s">
        <v>5</v>
      </c>
      <c r="D50" s="42">
        <f>SUM(D42:D49)</f>
        <v>1.28831</v>
      </c>
      <c r="E50" s="47">
        <f>SUM(E42:E49)</f>
        <v>2.23</v>
      </c>
      <c r="F50" s="37"/>
      <c r="G50" s="41"/>
      <c r="H50" s="51" t="s">
        <v>5</v>
      </c>
      <c r="I50" s="42">
        <f>SUM(I42:I49)</f>
        <v>1.48831</v>
      </c>
      <c r="J50" s="47">
        <f>SUM(J42:J49)</f>
        <v>2.23</v>
      </c>
    </row>
    <row r="51" spans="1:10" ht="14.25" thickBot="1">
      <c r="A51" s="104"/>
      <c r="B51" s="41"/>
      <c r="C51" s="51" t="s">
        <v>14</v>
      </c>
      <c r="D51" s="49">
        <f>D50*5.5%</f>
        <v>0.07085705</v>
      </c>
      <c r="E51" s="52">
        <f>E50*10%</f>
        <v>0.223</v>
      </c>
      <c r="F51" s="37"/>
      <c r="G51" s="41"/>
      <c r="H51" s="51" t="s">
        <v>14</v>
      </c>
      <c r="I51" s="49">
        <f>I50*5.5%</f>
        <v>0.08185705</v>
      </c>
      <c r="J51" s="52">
        <f>J50*10%</f>
        <v>0.223</v>
      </c>
    </row>
    <row r="52" spans="1:10" ht="14.25" thickBot="1">
      <c r="A52" s="104"/>
      <c r="B52" s="41"/>
      <c r="C52" s="37"/>
      <c r="D52" s="42">
        <f>SUM(D50:D51)</f>
        <v>1.3591670500000002</v>
      </c>
      <c r="E52" s="47">
        <f>SUM(E50:E51)</f>
        <v>2.453</v>
      </c>
      <c r="F52" s="37"/>
      <c r="G52" s="41"/>
      <c r="H52" s="37"/>
      <c r="I52" s="42">
        <f>SUM(I50:I51)</f>
        <v>1.57016705</v>
      </c>
      <c r="J52" s="47">
        <f>SUM(J50:J51)</f>
        <v>2.453</v>
      </c>
    </row>
    <row r="53" spans="1:10" ht="14.25" thickBot="1">
      <c r="A53" s="104"/>
      <c r="B53" s="54"/>
      <c r="C53" s="55"/>
      <c r="D53" s="73">
        <f>+D52+E52</f>
        <v>3.8121670500000002</v>
      </c>
      <c r="E53" s="74"/>
      <c r="F53" s="61"/>
      <c r="G53" s="54"/>
      <c r="H53" s="55"/>
      <c r="I53" s="73">
        <f>+I52+J52</f>
        <v>4.02316705</v>
      </c>
      <c r="J53" s="74"/>
    </row>
    <row r="54" spans="1:10" ht="14.25" thickBot="1">
      <c r="A54" s="105"/>
      <c r="B54" s="111" t="s">
        <v>25</v>
      </c>
      <c r="C54" s="112"/>
      <c r="D54" s="112"/>
      <c r="E54" s="112"/>
      <c r="F54" s="112"/>
      <c r="G54" s="112"/>
      <c r="H54" s="112"/>
      <c r="I54" s="112"/>
      <c r="J54" s="113"/>
    </row>
    <row r="55" ht="14.25" thickBot="1"/>
    <row r="56" spans="1:10" ht="14.25" thickBot="1">
      <c r="A56" s="108" t="s">
        <v>12</v>
      </c>
      <c r="B56" s="87" t="s">
        <v>12</v>
      </c>
      <c r="C56" s="88"/>
      <c r="D56" s="88"/>
      <c r="E56" s="88"/>
      <c r="F56" s="88"/>
      <c r="G56" s="88"/>
      <c r="H56" s="88"/>
      <c r="I56" s="88"/>
      <c r="J56" s="89"/>
    </row>
    <row r="57" spans="1:10" ht="27.75" thickBot="1">
      <c r="A57" s="104"/>
      <c r="B57" s="6" t="s">
        <v>24</v>
      </c>
      <c r="C57" s="7"/>
      <c r="D57" s="8" t="s">
        <v>15</v>
      </c>
      <c r="E57" s="9" t="s">
        <v>16</v>
      </c>
      <c r="F57" s="37"/>
      <c r="G57" s="11"/>
      <c r="H57" s="12"/>
      <c r="I57" s="13"/>
      <c r="J57" s="14"/>
    </row>
    <row r="58" spans="1:10" ht="13.5">
      <c r="A58" s="104"/>
      <c r="B58" s="15" t="s">
        <v>0</v>
      </c>
      <c r="C58" s="12"/>
      <c r="D58" s="16"/>
      <c r="E58" s="17"/>
      <c r="F58" s="37"/>
      <c r="G58" s="18"/>
      <c r="H58" s="12"/>
      <c r="I58" s="12"/>
      <c r="J58" s="19"/>
    </row>
    <row r="59" spans="1:10" ht="13.5">
      <c r="A59" s="104"/>
      <c r="B59" s="20" t="s">
        <v>17</v>
      </c>
      <c r="C59" s="12"/>
      <c r="D59" s="21">
        <v>38.18</v>
      </c>
      <c r="E59" s="22"/>
      <c r="F59" s="37"/>
      <c r="G59" s="12"/>
      <c r="H59" s="12"/>
      <c r="I59" s="23"/>
      <c r="J59" s="24"/>
    </row>
    <row r="60" spans="1:10" ht="13.5">
      <c r="A60" s="104"/>
      <c r="B60" s="20"/>
      <c r="C60" s="12"/>
      <c r="D60" s="26"/>
      <c r="E60" s="22"/>
      <c r="F60" s="37"/>
      <c r="G60" s="12"/>
      <c r="H60" s="12"/>
      <c r="I60" s="27"/>
      <c r="J60" s="24"/>
    </row>
    <row r="61" spans="1:10" ht="13.5">
      <c r="A61" s="104"/>
      <c r="B61" s="15" t="s">
        <v>2</v>
      </c>
      <c r="C61" s="12"/>
      <c r="D61" s="16"/>
      <c r="E61" s="17"/>
      <c r="F61" s="37"/>
      <c r="G61" s="18"/>
      <c r="H61" s="12"/>
      <c r="I61" s="12"/>
      <c r="J61" s="19"/>
    </row>
    <row r="62" spans="1:10" ht="13.5">
      <c r="A62" s="104"/>
      <c r="B62" s="20" t="s">
        <v>6</v>
      </c>
      <c r="C62" s="12"/>
      <c r="D62" s="21"/>
      <c r="E62" s="22">
        <v>15.8</v>
      </c>
      <c r="F62" s="37"/>
      <c r="G62" s="12"/>
      <c r="H62" s="12"/>
      <c r="I62" s="23"/>
      <c r="J62" s="24"/>
    </row>
    <row r="63" spans="1:10" ht="13.5">
      <c r="A63" s="104"/>
      <c r="B63" s="20"/>
      <c r="C63" s="25" t="s">
        <v>14</v>
      </c>
      <c r="D63" s="28">
        <f>D59*5.5%</f>
        <v>2.0999</v>
      </c>
      <c r="E63" s="29">
        <f>E62*10%</f>
        <v>1.58</v>
      </c>
      <c r="F63" s="37"/>
      <c r="G63" s="12"/>
      <c r="H63" s="25"/>
      <c r="I63" s="27"/>
      <c r="J63" s="24"/>
    </row>
    <row r="64" spans="1:10" ht="14.25" thickBot="1">
      <c r="A64" s="104"/>
      <c r="B64" s="20"/>
      <c r="C64" s="12"/>
      <c r="D64" s="30">
        <f>SUM(D59:D63)</f>
        <v>40.2799</v>
      </c>
      <c r="E64" s="31">
        <f>SUM(E62:E63)</f>
        <v>17.380000000000003</v>
      </c>
      <c r="F64" s="37"/>
      <c r="G64" s="12"/>
      <c r="H64" s="12"/>
      <c r="I64" s="32"/>
      <c r="J64" s="24"/>
    </row>
    <row r="65" spans="1:10" ht="14.25" thickBot="1">
      <c r="A65" s="104"/>
      <c r="B65" s="20"/>
      <c r="C65" s="12"/>
      <c r="D65" s="96">
        <f>+D64+E64</f>
        <v>57.6599</v>
      </c>
      <c r="E65" s="97"/>
      <c r="F65" s="37"/>
      <c r="G65" s="12"/>
      <c r="H65" s="12"/>
      <c r="I65" s="77"/>
      <c r="J65" s="78"/>
    </row>
    <row r="66" spans="1:10" ht="27.75" thickBot="1">
      <c r="A66" s="104"/>
      <c r="B66" s="33" t="s">
        <v>20</v>
      </c>
      <c r="C66" s="34"/>
      <c r="D66" s="35" t="s">
        <v>15</v>
      </c>
      <c r="E66" s="36" t="s">
        <v>16</v>
      </c>
      <c r="F66" s="37"/>
      <c r="G66" s="33" t="s">
        <v>21</v>
      </c>
      <c r="H66" s="34"/>
      <c r="I66" s="35" t="s">
        <v>15</v>
      </c>
      <c r="J66" s="36" t="s">
        <v>16</v>
      </c>
    </row>
    <row r="67" spans="1:10" ht="13.5">
      <c r="A67" s="104"/>
      <c r="B67" s="38" t="s">
        <v>0</v>
      </c>
      <c r="C67" s="39"/>
      <c r="D67" s="16"/>
      <c r="E67" s="40"/>
      <c r="F67" s="37"/>
      <c r="G67" s="38" t="s">
        <v>0</v>
      </c>
      <c r="H67" s="39"/>
      <c r="I67" s="16"/>
      <c r="J67" s="40"/>
    </row>
    <row r="68" spans="1:10" ht="13.5">
      <c r="A68" s="104"/>
      <c r="B68" s="41" t="s">
        <v>1</v>
      </c>
      <c r="C68" s="37"/>
      <c r="D68" s="42">
        <v>0.94</v>
      </c>
      <c r="E68" s="43"/>
      <c r="F68" s="37"/>
      <c r="G68" s="41" t="s">
        <v>1</v>
      </c>
      <c r="H68" s="37"/>
      <c r="I68" s="42">
        <v>1.14</v>
      </c>
      <c r="J68" s="43"/>
    </row>
    <row r="69" spans="1:10" ht="13.5">
      <c r="A69" s="104"/>
      <c r="B69" s="41" t="s">
        <v>4</v>
      </c>
      <c r="C69" s="37"/>
      <c r="D69" s="42">
        <v>0.06831</v>
      </c>
      <c r="E69" s="43"/>
      <c r="F69" s="37"/>
      <c r="G69" s="41" t="s">
        <v>4</v>
      </c>
      <c r="H69" s="37"/>
      <c r="I69" s="42">
        <v>0.06831</v>
      </c>
      <c r="J69" s="43"/>
    </row>
    <row r="70" spans="1:10" ht="13.5">
      <c r="A70" s="104"/>
      <c r="B70" s="44" t="s">
        <v>2</v>
      </c>
      <c r="C70" s="45"/>
      <c r="D70" s="46"/>
      <c r="E70" s="47"/>
      <c r="F70" s="37"/>
      <c r="G70" s="44" t="s">
        <v>2</v>
      </c>
      <c r="H70" s="45"/>
      <c r="I70" s="46"/>
      <c r="J70" s="47"/>
    </row>
    <row r="71" spans="1:10" ht="13.5">
      <c r="A71" s="104"/>
      <c r="B71" s="41" t="s">
        <v>1</v>
      </c>
      <c r="C71" s="37"/>
      <c r="D71" s="16"/>
      <c r="E71" s="47">
        <v>2.05</v>
      </c>
      <c r="F71" s="37"/>
      <c r="G71" s="41" t="s">
        <v>1</v>
      </c>
      <c r="H71" s="37"/>
      <c r="I71" s="16"/>
      <c r="J71" s="47">
        <v>2.05</v>
      </c>
    </row>
    <row r="72" spans="1:10" ht="13.5">
      <c r="A72" s="104"/>
      <c r="B72" s="41" t="s">
        <v>7</v>
      </c>
      <c r="C72" s="37"/>
      <c r="D72" s="16"/>
      <c r="E72" s="47">
        <v>0.16</v>
      </c>
      <c r="F72" s="37"/>
      <c r="G72" s="41" t="s">
        <v>7</v>
      </c>
      <c r="H72" s="37"/>
      <c r="I72" s="16"/>
      <c r="J72" s="47">
        <v>0.16</v>
      </c>
    </row>
    <row r="73" spans="1:10" ht="13.5">
      <c r="A73" s="104"/>
      <c r="B73" s="44" t="s">
        <v>3</v>
      </c>
      <c r="C73" s="45"/>
      <c r="D73" s="16"/>
      <c r="E73" s="47"/>
      <c r="F73" s="37"/>
      <c r="G73" s="44" t="s">
        <v>3</v>
      </c>
      <c r="H73" s="45"/>
      <c r="I73" s="16"/>
      <c r="J73" s="47"/>
    </row>
    <row r="74" spans="1:10" ht="14.25" thickBot="1">
      <c r="A74" s="104"/>
      <c r="B74" s="41" t="s">
        <v>8</v>
      </c>
      <c r="C74" s="37"/>
      <c r="D74" s="49">
        <v>0.28</v>
      </c>
      <c r="E74" s="50"/>
      <c r="F74" s="37"/>
      <c r="G74" s="41" t="s">
        <v>8</v>
      </c>
      <c r="H74" s="37"/>
      <c r="I74" s="49">
        <v>0.28</v>
      </c>
      <c r="J74" s="50"/>
    </row>
    <row r="75" spans="1:10" ht="13.5">
      <c r="A75" s="104"/>
      <c r="B75" s="41"/>
      <c r="C75" s="51" t="s">
        <v>5</v>
      </c>
      <c r="D75" s="42">
        <f>SUM(D68:D74)</f>
        <v>1.28831</v>
      </c>
      <c r="E75" s="47">
        <f>SUM(E71:E74)</f>
        <v>2.21</v>
      </c>
      <c r="F75" s="37"/>
      <c r="G75" s="41"/>
      <c r="H75" s="51" t="s">
        <v>5</v>
      </c>
      <c r="I75" s="42">
        <f>SUM(I68:I74)</f>
        <v>1.48831</v>
      </c>
      <c r="J75" s="47">
        <f>SUM(J71:J74)</f>
        <v>2.21</v>
      </c>
    </row>
    <row r="76" spans="1:10" ht="14.25" thickBot="1">
      <c r="A76" s="104"/>
      <c r="B76" s="41"/>
      <c r="C76" s="51" t="s">
        <v>14</v>
      </c>
      <c r="D76" s="49">
        <f>D75*5.5%</f>
        <v>0.07085705</v>
      </c>
      <c r="E76" s="52">
        <f>E75*10%</f>
        <v>0.221</v>
      </c>
      <c r="F76" s="37"/>
      <c r="G76" s="41"/>
      <c r="H76" s="51" t="s">
        <v>14</v>
      </c>
      <c r="I76" s="49">
        <f>I75*5.5%</f>
        <v>0.08185705</v>
      </c>
      <c r="J76" s="52">
        <f>J75*10%</f>
        <v>0.221</v>
      </c>
    </row>
    <row r="77" spans="1:10" ht="14.25" thickBot="1">
      <c r="A77" s="104"/>
      <c r="B77" s="62"/>
      <c r="C77" s="63"/>
      <c r="D77" s="42">
        <f>SUM(D75:D76)</f>
        <v>1.3591670500000002</v>
      </c>
      <c r="E77" s="47">
        <f>SUM(E75:E76)</f>
        <v>2.431</v>
      </c>
      <c r="F77" s="37"/>
      <c r="G77" s="62"/>
      <c r="H77" s="63"/>
      <c r="I77" s="42">
        <f>SUM(I75:I76)</f>
        <v>1.57016705</v>
      </c>
      <c r="J77" s="47">
        <f>SUM(J75:J76)</f>
        <v>2.431</v>
      </c>
    </row>
    <row r="78" spans="1:10" ht="14.25" thickBot="1">
      <c r="A78" s="104"/>
      <c r="B78" s="54"/>
      <c r="C78" s="55"/>
      <c r="D78" s="95">
        <f>+D77+E77</f>
        <v>3.79016705</v>
      </c>
      <c r="E78" s="89"/>
      <c r="F78" s="37"/>
      <c r="G78" s="54"/>
      <c r="H78" s="55"/>
      <c r="I78" s="95">
        <f>+I77+J77</f>
        <v>4.00116705</v>
      </c>
      <c r="J78" s="89"/>
    </row>
    <row r="79" spans="1:10" ht="14.25" thickBot="1">
      <c r="A79" s="105"/>
      <c r="B79" s="90" t="s">
        <v>26</v>
      </c>
      <c r="C79" s="91"/>
      <c r="D79" s="91"/>
      <c r="E79" s="91"/>
      <c r="F79" s="91"/>
      <c r="G79" s="91"/>
      <c r="H79" s="91"/>
      <c r="I79" s="91"/>
      <c r="J79" s="92"/>
    </row>
    <row r="80" ht="14.25" thickBot="1"/>
    <row r="81" spans="1:10" ht="14.25" thickBot="1">
      <c r="A81" s="103" t="s">
        <v>13</v>
      </c>
      <c r="B81" s="106" t="s">
        <v>13</v>
      </c>
      <c r="C81" s="107"/>
      <c r="D81" s="107"/>
      <c r="E81" s="107"/>
      <c r="F81" s="107"/>
      <c r="G81" s="107"/>
      <c r="H81" s="107"/>
      <c r="I81" s="107"/>
      <c r="J81" s="94"/>
    </row>
    <row r="82" spans="1:10" ht="27.75" thickBot="1">
      <c r="A82" s="104"/>
      <c r="B82" s="6" t="s">
        <v>24</v>
      </c>
      <c r="C82" s="7"/>
      <c r="D82" s="64" t="s">
        <v>15</v>
      </c>
      <c r="E82" s="9" t="s">
        <v>16</v>
      </c>
      <c r="F82" s="37"/>
      <c r="G82" s="11"/>
      <c r="H82" s="12"/>
      <c r="I82" s="13"/>
      <c r="J82" s="14"/>
    </row>
    <row r="83" spans="1:10" ht="13.5">
      <c r="A83" s="104"/>
      <c r="B83" s="15" t="s">
        <v>0</v>
      </c>
      <c r="C83" s="12"/>
      <c r="D83" s="16"/>
      <c r="E83" s="17"/>
      <c r="F83" s="37"/>
      <c r="G83" s="18"/>
      <c r="H83" s="12"/>
      <c r="I83" s="12"/>
      <c r="J83" s="19"/>
    </row>
    <row r="84" spans="1:10" ht="13.5">
      <c r="A84" s="104"/>
      <c r="B84" s="20" t="s">
        <v>17</v>
      </c>
      <c r="C84" s="12"/>
      <c r="D84" s="21">
        <v>38.18</v>
      </c>
      <c r="E84" s="22"/>
      <c r="F84" s="37"/>
      <c r="G84" s="12"/>
      <c r="H84" s="12"/>
      <c r="I84" s="23"/>
      <c r="J84" s="24"/>
    </row>
    <row r="85" spans="1:10" ht="13.5">
      <c r="A85" s="104"/>
      <c r="B85" s="20"/>
      <c r="C85" s="12"/>
      <c r="D85" s="26"/>
      <c r="E85" s="22"/>
      <c r="F85" s="37"/>
      <c r="G85" s="12"/>
      <c r="H85" s="12"/>
      <c r="I85" s="27"/>
      <c r="J85" s="24"/>
    </row>
    <row r="86" spans="1:10" ht="13.5">
      <c r="A86" s="104"/>
      <c r="B86" s="15" t="s">
        <v>2</v>
      </c>
      <c r="C86" s="12"/>
      <c r="D86" s="16"/>
      <c r="E86" s="17"/>
      <c r="F86" s="37"/>
      <c r="G86" s="18"/>
      <c r="H86" s="12"/>
      <c r="I86" s="12"/>
      <c r="J86" s="19"/>
    </row>
    <row r="87" spans="1:10" ht="13.5">
      <c r="A87" s="104"/>
      <c r="B87" s="20" t="s">
        <v>6</v>
      </c>
      <c r="C87" s="12"/>
      <c r="D87" s="21"/>
      <c r="E87" s="22">
        <v>22.08</v>
      </c>
      <c r="F87" s="37"/>
      <c r="G87" s="12"/>
      <c r="H87" s="12"/>
      <c r="I87" s="23"/>
      <c r="J87" s="24"/>
    </row>
    <row r="88" spans="1:10" ht="13.5">
      <c r="A88" s="104"/>
      <c r="B88" s="20"/>
      <c r="C88" s="25" t="s">
        <v>14</v>
      </c>
      <c r="D88" s="28">
        <f>D84*5.5%</f>
        <v>2.0999</v>
      </c>
      <c r="E88" s="29">
        <f>E87*10%</f>
        <v>2.2079999999999997</v>
      </c>
      <c r="F88" s="37"/>
      <c r="G88" s="12"/>
      <c r="H88" s="25"/>
      <c r="I88" s="27"/>
      <c r="J88" s="24"/>
    </row>
    <row r="89" spans="1:10" ht="14.25" thickBot="1">
      <c r="A89" s="104"/>
      <c r="B89" s="20"/>
      <c r="C89" s="12"/>
      <c r="D89" s="30">
        <f>SUM(D84:D88)</f>
        <v>40.2799</v>
      </c>
      <c r="E89" s="31">
        <f>SUM(E87:E88)</f>
        <v>24.287999999999997</v>
      </c>
      <c r="F89" s="37"/>
      <c r="G89" s="12"/>
      <c r="H89" s="12"/>
      <c r="I89" s="32"/>
      <c r="J89" s="24"/>
    </row>
    <row r="90" spans="1:10" ht="14.25" thickBot="1">
      <c r="A90" s="104"/>
      <c r="B90" s="20"/>
      <c r="C90" s="12"/>
      <c r="D90" s="98">
        <f>+D89+E89</f>
        <v>64.5679</v>
      </c>
      <c r="E90" s="99"/>
      <c r="F90" s="37"/>
      <c r="G90" s="12"/>
      <c r="H90" s="12"/>
      <c r="I90" s="77"/>
      <c r="J90" s="78"/>
    </row>
    <row r="91" spans="1:10" ht="27.75" thickBot="1">
      <c r="A91" s="104"/>
      <c r="B91" s="33" t="s">
        <v>20</v>
      </c>
      <c r="C91" s="34"/>
      <c r="D91" s="35" t="s">
        <v>15</v>
      </c>
      <c r="E91" s="36" t="s">
        <v>16</v>
      </c>
      <c r="F91" s="37"/>
      <c r="G91" s="33" t="s">
        <v>21</v>
      </c>
      <c r="H91" s="34"/>
      <c r="I91" s="35" t="s">
        <v>15</v>
      </c>
      <c r="J91" s="36" t="s">
        <v>16</v>
      </c>
    </row>
    <row r="92" spans="1:10" ht="13.5">
      <c r="A92" s="104"/>
      <c r="B92" s="38" t="s">
        <v>0</v>
      </c>
      <c r="C92" s="39"/>
      <c r="D92" s="16"/>
      <c r="E92" s="40"/>
      <c r="F92" s="37"/>
      <c r="G92" s="38" t="s">
        <v>0</v>
      </c>
      <c r="H92" s="39"/>
      <c r="I92" s="16"/>
      <c r="J92" s="40"/>
    </row>
    <row r="93" spans="1:10" ht="13.5">
      <c r="A93" s="104"/>
      <c r="B93" s="41" t="s">
        <v>1</v>
      </c>
      <c r="C93" s="37"/>
      <c r="D93" s="42">
        <v>0.94</v>
      </c>
      <c r="E93" s="43"/>
      <c r="F93" s="37"/>
      <c r="G93" s="41" t="s">
        <v>1</v>
      </c>
      <c r="H93" s="37"/>
      <c r="I93" s="42">
        <v>1.14</v>
      </c>
      <c r="J93" s="43"/>
    </row>
    <row r="94" spans="1:10" ht="13.5">
      <c r="A94" s="104"/>
      <c r="B94" s="41" t="s">
        <v>4</v>
      </c>
      <c r="C94" s="37"/>
      <c r="D94" s="42">
        <v>0.06831</v>
      </c>
      <c r="E94" s="43"/>
      <c r="F94" s="37"/>
      <c r="G94" s="41" t="s">
        <v>4</v>
      </c>
      <c r="H94" s="37"/>
      <c r="I94" s="42">
        <v>0.06831</v>
      </c>
      <c r="J94" s="43"/>
    </row>
    <row r="95" spans="1:10" ht="13.5">
      <c r="A95" s="104"/>
      <c r="B95" s="44" t="s">
        <v>2</v>
      </c>
      <c r="C95" s="45"/>
      <c r="D95" s="46"/>
      <c r="E95" s="47"/>
      <c r="F95" s="37"/>
      <c r="G95" s="44" t="s">
        <v>2</v>
      </c>
      <c r="H95" s="45"/>
      <c r="I95" s="46"/>
      <c r="J95" s="47"/>
    </row>
    <row r="96" spans="1:10" ht="13.5">
      <c r="A96" s="104"/>
      <c r="B96" s="41" t="s">
        <v>1</v>
      </c>
      <c r="C96" s="37"/>
      <c r="D96" s="16"/>
      <c r="E96" s="47">
        <v>1.49</v>
      </c>
      <c r="F96" s="37"/>
      <c r="G96" s="41" t="s">
        <v>1</v>
      </c>
      <c r="H96" s="37"/>
      <c r="I96" s="16"/>
      <c r="J96" s="47">
        <v>1.49</v>
      </c>
    </row>
    <row r="97" spans="1:10" ht="13.5">
      <c r="A97" s="104"/>
      <c r="B97" s="41" t="s">
        <v>7</v>
      </c>
      <c r="C97" s="37"/>
      <c r="D97" s="16"/>
      <c r="E97" s="47">
        <v>0.16</v>
      </c>
      <c r="F97" s="37"/>
      <c r="G97" s="41" t="s">
        <v>7</v>
      </c>
      <c r="H97" s="37"/>
      <c r="I97" s="16"/>
      <c r="J97" s="47">
        <v>0.16</v>
      </c>
    </row>
    <row r="98" spans="1:10" ht="13.5">
      <c r="A98" s="104"/>
      <c r="B98" s="44" t="s">
        <v>3</v>
      </c>
      <c r="C98" s="45"/>
      <c r="D98" s="16"/>
      <c r="E98" s="47"/>
      <c r="F98" s="37"/>
      <c r="G98" s="44" t="s">
        <v>3</v>
      </c>
      <c r="H98" s="45"/>
      <c r="I98" s="16"/>
      <c r="J98" s="47"/>
    </row>
    <row r="99" spans="1:10" ht="14.25" thickBot="1">
      <c r="A99" s="104"/>
      <c r="B99" s="41" t="s">
        <v>8</v>
      </c>
      <c r="C99" s="37"/>
      <c r="D99" s="49">
        <v>0.28</v>
      </c>
      <c r="E99" s="50"/>
      <c r="F99" s="37"/>
      <c r="G99" s="41" t="s">
        <v>8</v>
      </c>
      <c r="H99" s="37"/>
      <c r="I99" s="49">
        <v>0.28</v>
      </c>
      <c r="J99" s="50"/>
    </row>
    <row r="100" spans="1:10" ht="13.5">
      <c r="A100" s="104"/>
      <c r="B100" s="41"/>
      <c r="C100" s="51" t="s">
        <v>5</v>
      </c>
      <c r="D100" s="42">
        <f>SUM(D93:D99)</f>
        <v>1.28831</v>
      </c>
      <c r="E100" s="47">
        <f>SUM(E96:E99)</f>
        <v>1.65</v>
      </c>
      <c r="F100" s="37"/>
      <c r="G100" s="41"/>
      <c r="H100" s="51" t="s">
        <v>5</v>
      </c>
      <c r="I100" s="42">
        <f>SUM(I93:I99)</f>
        <v>1.48831</v>
      </c>
      <c r="J100" s="47">
        <f>SUM(J96:J99)</f>
        <v>1.65</v>
      </c>
    </row>
    <row r="101" spans="1:10" ht="14.25" thickBot="1">
      <c r="A101" s="104"/>
      <c r="B101" s="41"/>
      <c r="C101" s="51" t="s">
        <v>14</v>
      </c>
      <c r="D101" s="49">
        <f>D100*5.5%</f>
        <v>0.07085705</v>
      </c>
      <c r="E101" s="52">
        <f>E100*10%</f>
        <v>0.165</v>
      </c>
      <c r="F101" s="37"/>
      <c r="G101" s="41"/>
      <c r="H101" s="51" t="s">
        <v>14</v>
      </c>
      <c r="I101" s="49">
        <f>I100*5.5%</f>
        <v>0.08185705</v>
      </c>
      <c r="J101" s="52">
        <f>J100*10%</f>
        <v>0.165</v>
      </c>
    </row>
    <row r="102" spans="1:10" ht="14.25" thickBot="1">
      <c r="A102" s="104"/>
      <c r="B102" s="62"/>
      <c r="C102" s="65"/>
      <c r="D102" s="42">
        <f>SUM(D100:D101)</f>
        <v>1.3591670500000002</v>
      </c>
      <c r="E102" s="47">
        <f>SUM(E100:E101)</f>
        <v>1.815</v>
      </c>
      <c r="F102" s="37"/>
      <c r="G102" s="62"/>
      <c r="H102" s="65"/>
      <c r="I102" s="42">
        <f>SUM(I100:I101)</f>
        <v>1.57016705</v>
      </c>
      <c r="J102" s="47">
        <f>SUM(J100:J101)</f>
        <v>1.815</v>
      </c>
    </row>
    <row r="103" spans="1:10" ht="14.25" thickBot="1">
      <c r="A103" s="104"/>
      <c r="B103" s="54"/>
      <c r="C103" s="55"/>
      <c r="D103" s="93">
        <f>+D102+E102</f>
        <v>3.1741670500000003</v>
      </c>
      <c r="E103" s="94"/>
      <c r="F103" s="37"/>
      <c r="G103" s="54"/>
      <c r="H103" s="55"/>
      <c r="I103" s="93">
        <f>+I102+J102</f>
        <v>3.3851670499999997</v>
      </c>
      <c r="J103" s="94"/>
    </row>
    <row r="104" spans="1:10" ht="14.25" thickBot="1">
      <c r="A104" s="105"/>
      <c r="B104" s="90" t="s">
        <v>27</v>
      </c>
      <c r="C104" s="91"/>
      <c r="D104" s="91"/>
      <c r="E104" s="91"/>
      <c r="F104" s="91"/>
      <c r="G104" s="91"/>
      <c r="H104" s="91"/>
      <c r="I104" s="91"/>
      <c r="J104" s="92"/>
    </row>
    <row r="105" ht="14.25" thickBot="1"/>
    <row r="106" spans="1:10" ht="14.25" thickBot="1">
      <c r="A106" s="100" t="s">
        <v>29</v>
      </c>
      <c r="B106" s="101"/>
      <c r="C106" s="101"/>
      <c r="D106" s="101"/>
      <c r="E106" s="101"/>
      <c r="F106" s="101"/>
      <c r="G106" s="101"/>
      <c r="H106" s="101"/>
      <c r="I106" s="101"/>
      <c r="J106" s="102"/>
    </row>
    <row r="107" spans="1:10" ht="15">
      <c r="A107" s="66" t="s">
        <v>28</v>
      </c>
      <c r="B107" s="67"/>
      <c r="C107" s="68"/>
      <c r="D107" s="69"/>
      <c r="E107" s="68"/>
      <c r="F107" s="68"/>
      <c r="H107"/>
      <c r="I107"/>
      <c r="J107"/>
    </row>
    <row r="108" spans="1:10" ht="15">
      <c r="A108" s="2" t="s">
        <v>18</v>
      </c>
      <c r="B108" s="67"/>
      <c r="C108" s="68"/>
      <c r="D108" s="69"/>
      <c r="E108" s="68"/>
      <c r="F108" s="68"/>
      <c r="H108"/>
      <c r="I108"/>
      <c r="J108"/>
    </row>
    <row r="109" spans="1:10" ht="15">
      <c r="A109" s="2" t="s">
        <v>22</v>
      </c>
      <c r="B109" s="67"/>
      <c r="C109" s="68"/>
      <c r="D109" s="69"/>
      <c r="E109" s="68"/>
      <c r="F109" s="68"/>
      <c r="H109"/>
      <c r="I109"/>
      <c r="J109"/>
    </row>
  </sheetData>
  <sheetProtection/>
  <mergeCells count="32">
    <mergeCell ref="A106:J106"/>
    <mergeCell ref="A81:A104"/>
    <mergeCell ref="B81:J81"/>
    <mergeCell ref="B104:J104"/>
    <mergeCell ref="A6:A29"/>
    <mergeCell ref="B29:J29"/>
    <mergeCell ref="B31:J31"/>
    <mergeCell ref="A31:A54"/>
    <mergeCell ref="B54:J54"/>
    <mergeCell ref="A56:A79"/>
    <mergeCell ref="B56:J56"/>
    <mergeCell ref="B79:J79"/>
    <mergeCell ref="D103:E103"/>
    <mergeCell ref="I65:J65"/>
    <mergeCell ref="I78:J78"/>
    <mergeCell ref="I90:J90"/>
    <mergeCell ref="I103:J103"/>
    <mergeCell ref="D65:E65"/>
    <mergeCell ref="D78:E78"/>
    <mergeCell ref="D90:E90"/>
    <mergeCell ref="D15:E15"/>
    <mergeCell ref="I15:J15"/>
    <mergeCell ref="B1:J1"/>
    <mergeCell ref="B2:J2"/>
    <mergeCell ref="E4:G4"/>
    <mergeCell ref="B6:J6"/>
    <mergeCell ref="D28:E28"/>
    <mergeCell ref="I28:J28"/>
    <mergeCell ref="D53:E53"/>
    <mergeCell ref="I53:J53"/>
    <mergeCell ref="D40:E40"/>
    <mergeCell ref="I40:J40"/>
  </mergeCells>
  <printOptions horizontalCentered="1"/>
  <pageMargins left="0.2362204724409449" right="0.2362204724409449" top="0" bottom="0.15748031496062992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de l'Eau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EAU1</dc:creator>
  <cp:keywords/>
  <dc:description/>
  <cp:lastModifiedBy>Virginie COLLARD</cp:lastModifiedBy>
  <cp:lastPrinted>2022-12-06T08:33:37Z</cp:lastPrinted>
  <dcterms:created xsi:type="dcterms:W3CDTF">2004-02-04T16:53:24Z</dcterms:created>
  <dcterms:modified xsi:type="dcterms:W3CDTF">2022-12-06T08:33:42Z</dcterms:modified>
  <cp:category/>
  <cp:version/>
  <cp:contentType/>
  <cp:contentStatus/>
</cp:coreProperties>
</file>